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91" windowWidth="15180" windowHeight="121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J14" authorId="0">
      <text>
        <r>
          <rPr>
            <b/>
            <sz val="8"/>
            <rFont val="Tahoma"/>
            <family val="2"/>
          </rPr>
          <t xml:space="preserve">Bitte geben Sie hier den aktuellen Dieselpreis je Liter ein. </t>
        </r>
        <r>
          <rPr>
            <sz val="8"/>
            <rFont val="Tahoma"/>
            <family val="0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0"/>
          </rPr>
          <t>Bitte geben Sie hier die Laufleistung pro Jahr ein.</t>
        </r>
      </text>
    </comment>
    <comment ref="J26" authorId="0">
      <text>
        <r>
          <rPr>
            <b/>
            <sz val="8"/>
            <rFont val="Tahoma"/>
            <family val="0"/>
          </rPr>
          <t>Bitte geben Sie hier die Laufleistung pro Jahr ein.</t>
        </r>
        <r>
          <rPr>
            <sz val="8"/>
            <rFont val="Tahoma"/>
            <family val="0"/>
          </rPr>
          <t xml:space="preserve">
</t>
        </r>
      </text>
    </comment>
    <comment ref="E27" authorId="0">
      <text>
        <r>
          <rPr>
            <b/>
            <sz val="8"/>
            <rFont val="Tahoma"/>
            <family val="0"/>
          </rPr>
          <t>Bitte geben Sie hier die Anzahl der LKW im Nahverkehr ein.</t>
        </r>
      </text>
    </comment>
    <comment ref="J27" authorId="0">
      <text>
        <r>
          <rPr>
            <b/>
            <sz val="8"/>
            <rFont val="Tahoma"/>
            <family val="0"/>
          </rPr>
          <t>Bitte geben Sie hier die Anzahl der LKW im Fernverkehr ein.</t>
        </r>
      </text>
    </comment>
    <comment ref="E28" authorId="0">
      <text>
        <r>
          <rPr>
            <b/>
            <sz val="8"/>
            <rFont val="Tahoma"/>
            <family val="0"/>
          </rPr>
          <t xml:space="preserve">Der Verbrauchsvorteil im Nahverkehr beträgt durchschnittlich -3,5 L/100km bzw. 10% des Serienverbrauch. </t>
        </r>
      </text>
    </comment>
    <comment ref="J28" authorId="0">
      <text>
        <r>
          <rPr>
            <b/>
            <sz val="8"/>
            <rFont val="Tahoma"/>
            <family val="0"/>
          </rPr>
          <t xml:space="preserve">Der Verbrauchsvorteil im Nahverkehr beträgt durchschnittlich -2,5 L/100km bzw. 10% des Serienverbrauch. </t>
        </r>
        <r>
          <rPr>
            <sz val="8"/>
            <rFont val="Tahoma"/>
            <family val="0"/>
          </rPr>
          <t xml:space="preserve">
</t>
        </r>
      </text>
    </comment>
    <comment ref="C48" authorId="0">
      <text>
        <r>
          <rPr>
            <b/>
            <sz val="8"/>
            <rFont val="Tahoma"/>
            <family val="0"/>
          </rPr>
          <t>Geben Sie hier die Anzahl an LKW mit Euro3 Schadstoffnorm ein, wenn insgesamt weniger als 5 Fzg. vorhanden sind.</t>
        </r>
      </text>
    </comment>
    <comment ref="C49" authorId="0">
      <text>
        <r>
          <rPr>
            <b/>
            <sz val="8"/>
            <rFont val="Tahoma"/>
            <family val="0"/>
          </rPr>
          <t>Geben Sie hier die Anzahl an LKW mit Euro4 Schadstoffnorm ein, wenn insgesamt weniger als 5 Fzg. vorhanden sind.</t>
        </r>
      </text>
    </comment>
    <comment ref="C50" authorId="0">
      <text>
        <r>
          <rPr>
            <b/>
            <sz val="8"/>
            <rFont val="Tahoma"/>
            <family val="0"/>
          </rPr>
          <t>Geben Sie hier die Anzahl an LKW mit Euro5 Schadstoffnorm ein, wenn insgesamt weniger als 5 Fzg. vorhanden sind.</t>
        </r>
        <r>
          <rPr>
            <sz val="8"/>
            <rFont val="Tahoma"/>
            <family val="0"/>
          </rPr>
          <t xml:space="preserve">
</t>
        </r>
      </text>
    </comment>
    <comment ref="D48" authorId="0">
      <text>
        <r>
          <rPr>
            <b/>
            <sz val="8"/>
            <rFont val="Tahoma"/>
            <family val="0"/>
          </rPr>
          <t>Geben Sie hier die Anzahl an LKW mit Euro3 Schadstoffnorm ein, wenn insgesamt weniger als 25 Fzg. vorhanden sind.</t>
        </r>
      </text>
    </comment>
    <comment ref="D49" authorId="0">
      <text>
        <r>
          <rPr>
            <b/>
            <sz val="8"/>
            <rFont val="Tahoma"/>
            <family val="0"/>
          </rPr>
          <t>Geben Sie hier die Anzahl an LKW mit Euro4 Schadstoffnorm ein, wenn insgesamt weniger als 25 Fzg. vorhanden sind.</t>
        </r>
      </text>
    </comment>
    <comment ref="D50" authorId="0">
      <text>
        <r>
          <rPr>
            <b/>
            <sz val="8"/>
            <rFont val="Tahoma"/>
            <family val="0"/>
          </rPr>
          <t>Geben Sie hier die Anzahl an LKW mit Euro5 Schadstoffnorm ein, wenn insgesamt weniger als 25 Fzg. vorhanden sind.</t>
        </r>
        <r>
          <rPr>
            <sz val="8"/>
            <rFont val="Tahoma"/>
            <family val="0"/>
          </rPr>
          <t xml:space="preserve">
</t>
        </r>
      </text>
    </comment>
    <comment ref="E48" authorId="0">
      <text>
        <r>
          <rPr>
            <b/>
            <sz val="8"/>
            <rFont val="Tahoma"/>
            <family val="0"/>
          </rPr>
          <t>Geben Sie hier die Anzahl an LKW mit Euro3 Schadstoffnorm ein, wenn insgesamt weniger als 50 Fzg. vorhanden sind.</t>
        </r>
      </text>
    </comment>
    <comment ref="E49" authorId="0">
      <text>
        <r>
          <rPr>
            <b/>
            <sz val="8"/>
            <rFont val="Tahoma"/>
            <family val="0"/>
          </rPr>
          <t>Geben Sie hier die Anzahl an LKW mit Euro4 Schadstoffnorm ein, wenn insgesamt weniger als 50 Fzg. vorhanden sind.</t>
        </r>
      </text>
    </comment>
    <comment ref="E50" authorId="0">
      <text>
        <r>
          <rPr>
            <b/>
            <sz val="8"/>
            <rFont val="Tahoma"/>
            <family val="0"/>
          </rPr>
          <t>Geben Sie hier die Anzahl an LKW mit Euro5 Schadstoffnorm ein, wenn insgesamt weniger als 50 Fzg. vorhanden sind.</t>
        </r>
        <r>
          <rPr>
            <sz val="8"/>
            <rFont val="Tahoma"/>
            <family val="0"/>
          </rPr>
          <t xml:space="preserve">
</t>
        </r>
      </text>
    </comment>
    <comment ref="F48" authorId="0">
      <text>
        <r>
          <rPr>
            <b/>
            <sz val="8"/>
            <rFont val="Tahoma"/>
            <family val="0"/>
          </rPr>
          <t>Geben Sie hier die Anzahl an LKW mit Euro3 Schadstoffnorm ein, wenn insgesamt mehr als 50 Fzg. vorhanden sind.</t>
        </r>
      </text>
    </comment>
    <comment ref="F49" authorId="0">
      <text>
        <r>
          <rPr>
            <b/>
            <sz val="8"/>
            <rFont val="Tahoma"/>
            <family val="0"/>
          </rPr>
          <t>Geben Sie hier die Anzahl an LKW mit Euro4 Schadstoffnorm ein, wenn insgesamt mehr als 50 Fzg. vorhanden sind.</t>
        </r>
      </text>
    </comment>
    <comment ref="F50" authorId="0">
      <text>
        <r>
          <rPr>
            <b/>
            <sz val="8"/>
            <rFont val="Tahoma"/>
            <family val="0"/>
          </rPr>
          <t>Geben Sie hier die Anzahl an LKW mit Euro5 Schadstoffnorm ein, wenn insgesamt mehr als 50 Fzg. vorhanden sind.</t>
        </r>
        <r>
          <rPr>
            <sz val="8"/>
            <rFont val="Tahoma"/>
            <family val="0"/>
          </rPr>
          <t xml:space="preserve">
</t>
        </r>
      </text>
    </comment>
    <comment ref="H48" authorId="0">
      <text>
        <r>
          <rPr>
            <b/>
            <sz val="8"/>
            <rFont val="Tahoma"/>
            <family val="0"/>
          </rPr>
          <t>Geben Sie hier die Anzahl an LKW mit Euro3 Schadstoffnorm ein, wenn insgesamt weniger als 5 Fzg. vorhanden sind.</t>
        </r>
      </text>
    </comment>
    <comment ref="I48" authorId="0">
      <text>
        <r>
          <rPr>
            <b/>
            <sz val="8"/>
            <rFont val="Tahoma"/>
            <family val="0"/>
          </rPr>
          <t>Geben Sie hier die Anzahl an LKW mit Euro3 Schadstoffnorm ein, wenn insgesamt weniger als 25 Fzg. vorhanden sind.</t>
        </r>
      </text>
    </comment>
    <comment ref="J48" authorId="0">
      <text>
        <r>
          <rPr>
            <b/>
            <sz val="8"/>
            <rFont val="Tahoma"/>
            <family val="0"/>
          </rPr>
          <t>Geben Sie hier die Anzahl an LKW mit Euro3 Schadstoffnorm ein, wenn insgesamt weniger als 50 Fzg. vorhanden sind.</t>
        </r>
      </text>
    </comment>
    <comment ref="K48" authorId="0">
      <text>
        <r>
          <rPr>
            <b/>
            <sz val="8"/>
            <rFont val="Tahoma"/>
            <family val="0"/>
          </rPr>
          <t>Geben Sie hier die Anzahl an LKW mit Euro3 Schadstoffnorm ein, wenn insgesamt mehr als 50 Fzg. vorhanden sind.</t>
        </r>
      </text>
    </comment>
    <comment ref="H49" authorId="0">
      <text>
        <r>
          <rPr>
            <b/>
            <sz val="8"/>
            <rFont val="Tahoma"/>
            <family val="0"/>
          </rPr>
          <t>Geben Sie hier die Anzahl an LKW mit Euro4 Schadstoffnorm ein, wenn insgesamt weniger als 5 Fzg. vorhanden sind.</t>
        </r>
      </text>
    </comment>
    <comment ref="I49" authorId="0">
      <text>
        <r>
          <rPr>
            <b/>
            <sz val="8"/>
            <rFont val="Tahoma"/>
            <family val="0"/>
          </rPr>
          <t>Geben Sie hier die Anzahl an LKW mit Euro4 Schadstoffnorm ein, wenn insgesamt weniger als 25 Fzg. vorhanden sind.</t>
        </r>
      </text>
    </comment>
    <comment ref="J49" authorId="0">
      <text>
        <r>
          <rPr>
            <b/>
            <sz val="8"/>
            <rFont val="Tahoma"/>
            <family val="0"/>
          </rPr>
          <t>Geben Sie hier die Anzahl an LKW mit Euro4 Schadstoffnorm ein, wenn insgesamt weniger als 50 Fzg. vorhanden sind.</t>
        </r>
      </text>
    </comment>
    <comment ref="K49" authorId="0">
      <text>
        <r>
          <rPr>
            <b/>
            <sz val="8"/>
            <rFont val="Tahoma"/>
            <family val="0"/>
          </rPr>
          <t>Geben Sie hier die Anzahl an LKW mit Euro4 Schadstoffnorm ein, wenn insgesamt mehr als 50 Fzg. vorhanden sind.</t>
        </r>
      </text>
    </comment>
    <comment ref="H50" authorId="0">
      <text>
        <r>
          <rPr>
            <b/>
            <sz val="8"/>
            <rFont val="Tahoma"/>
            <family val="0"/>
          </rPr>
          <t>Geben Sie hier die Anzahl an LKW mit Euro5 Schadstoffnorm ein, wenn insgesamt weniger als 5 Fzg. vorhanden sind.</t>
        </r>
        <r>
          <rPr>
            <sz val="8"/>
            <rFont val="Tahoma"/>
            <family val="0"/>
          </rPr>
          <t xml:space="preserve">
</t>
        </r>
      </text>
    </comment>
    <comment ref="I50" authorId="0">
      <text>
        <r>
          <rPr>
            <b/>
            <sz val="8"/>
            <rFont val="Tahoma"/>
            <family val="0"/>
          </rPr>
          <t>Geben Sie hier die Anzahl an LKW mit Euro5 Schadstoffnorm ein, wenn insgesamt weniger als 25 Fzg. vorhanden sind.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8"/>
            <rFont val="Tahoma"/>
            <family val="0"/>
          </rPr>
          <t>Geben Sie hier die Anzahl an LKW mit Euro5 Schadstoffnorm ein, wenn insgesamt weniger als 50 Fzg. vorhanden sind.</t>
        </r>
        <r>
          <rPr>
            <sz val="8"/>
            <rFont val="Tahoma"/>
            <family val="0"/>
          </rPr>
          <t xml:space="preserve">
</t>
        </r>
      </text>
    </comment>
    <comment ref="K50" authorId="0">
      <text>
        <r>
          <rPr>
            <b/>
            <sz val="8"/>
            <rFont val="Tahoma"/>
            <family val="0"/>
          </rPr>
          <t>Geben Sie hier die Anzahl an LKW mit Euro5 Schadstoffnorm ein, wenn insgesamt mehr als 50 Fzg. vorhanden sind.</t>
        </r>
        <r>
          <rPr>
            <sz val="8"/>
            <rFont val="Tahoma"/>
            <family val="0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0"/>
          </rPr>
          <t>Welche Fahrzeuge mit einem ZSM CR Modul ausgestattet werden können, entnehmen Sie bitte der Fahrzeugliste.</t>
        </r>
      </text>
    </comment>
    <comment ref="B40" authorId="0">
      <text>
        <r>
          <rPr>
            <b/>
            <sz val="8"/>
            <rFont val="Tahoma"/>
            <family val="0"/>
          </rPr>
          <t>Welche Fahrzeuge mit einer OBD/BDM Programmierung ausgestattet werden können, entnehmen Sie bitte der Fahrzeugliste.</t>
        </r>
      </text>
    </comment>
    <comment ref="B63" authorId="0">
      <text>
        <r>
          <rPr>
            <b/>
            <sz val="8"/>
            <rFont val="Tahoma"/>
            <family val="2"/>
          </rPr>
          <t>Einmalig anfallende Investionskosten für die Optimierungsmaßnahme.</t>
        </r>
      </text>
    </comment>
    <comment ref="B60" authorId="0">
      <text>
        <r>
          <rPr>
            <b/>
            <sz val="8"/>
            <rFont val="Tahoma"/>
            <family val="0"/>
          </rPr>
          <t>Ersparnis pro Jahr in Euro ( abhängig vom Dieselpreis je L )</t>
        </r>
        <r>
          <rPr>
            <sz val="8"/>
            <rFont val="Tahoma"/>
            <family val="0"/>
          </rPr>
          <t xml:space="preserve">
</t>
        </r>
      </text>
    </comment>
    <comment ref="B70" authorId="0">
      <text>
        <r>
          <rPr>
            <b/>
            <sz val="8"/>
            <rFont val="Tahoma"/>
            <family val="0"/>
          </rPr>
          <t>Ersparnis in Euro im ersten Jahr abzgl. der einmalig anfallenden Investitionskosten.</t>
        </r>
        <r>
          <rPr>
            <sz val="8"/>
            <rFont val="Tahoma"/>
            <family val="0"/>
          </rPr>
          <t xml:space="preserve">
</t>
        </r>
      </text>
    </comment>
    <comment ref="G60" authorId="0">
      <text>
        <r>
          <rPr>
            <b/>
            <sz val="8"/>
            <rFont val="Tahoma"/>
            <family val="0"/>
          </rPr>
          <t>Ersparnis pro Jahr in Euro ( abhängig vom Dieselpreis je L )</t>
        </r>
        <r>
          <rPr>
            <sz val="8"/>
            <rFont val="Tahoma"/>
            <family val="0"/>
          </rPr>
          <t xml:space="preserve">
</t>
        </r>
      </text>
    </comment>
    <comment ref="G63" authorId="0">
      <text>
        <r>
          <rPr>
            <b/>
            <sz val="8"/>
            <rFont val="Tahoma"/>
            <family val="2"/>
          </rPr>
          <t>Einmalig anfallende Investionskosten für die Optimierungsmaßnahme.</t>
        </r>
      </text>
    </comment>
    <comment ref="G70" authorId="0">
      <text>
        <r>
          <rPr>
            <b/>
            <sz val="8"/>
            <rFont val="Tahoma"/>
            <family val="0"/>
          </rPr>
          <t>Ersparnis in Euro im ersten Jahr abzgl. der einmalig anfallenden Investitionskosten.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<sst xmlns="http://schemas.openxmlformats.org/spreadsheetml/2006/main" count="82" uniqueCount="42">
  <si>
    <t>Serie</t>
  </si>
  <si>
    <t>Series</t>
  </si>
  <si>
    <t>Kraftstoffeinsparung LKW</t>
  </si>
  <si>
    <t>Normverbrauch / 100 km</t>
  </si>
  <si>
    <t>KM-Laufleistung gesamt p.a.</t>
  </si>
  <si>
    <t>Durchschnittlicher Preis je Liter:</t>
  </si>
  <si>
    <t>less fuel consumption truck</t>
  </si>
  <si>
    <t>Laufleistung p.a.</t>
  </si>
  <si>
    <t>km</t>
  </si>
  <si>
    <t>Ersparnis</t>
  </si>
  <si>
    <t xml:space="preserve">L/100km </t>
  </si>
  <si>
    <t>Anzahl LKW</t>
  </si>
  <si>
    <t>Stück</t>
  </si>
  <si>
    <t>Preis je Fahrzeug im Flottentarif</t>
  </si>
  <si>
    <t>Einzelpreis</t>
  </si>
  <si>
    <t>&lt; 5 LKW</t>
  </si>
  <si>
    <t>&lt; 25 LKW</t>
  </si>
  <si>
    <t>&gt; 50 LKW</t>
  </si>
  <si>
    <t>Euro3</t>
  </si>
  <si>
    <t>Euro4</t>
  </si>
  <si>
    <t>Euro5</t>
  </si>
  <si>
    <r>
      <t xml:space="preserve">Verbrauchsvorteil </t>
    </r>
    <r>
      <rPr>
        <b/>
        <i/>
        <u val="single"/>
        <sz val="8"/>
        <color indexed="9"/>
        <rFont val="Verdana"/>
        <family val="2"/>
      </rPr>
      <t>Nahverkehr</t>
    </r>
  </si>
  <si>
    <t>KRAFTSTOFFERSPARNIS p.a.</t>
  </si>
  <si>
    <r>
      <t xml:space="preserve">Verbrauchsvorteil </t>
    </r>
    <r>
      <rPr>
        <b/>
        <i/>
        <u val="single"/>
        <sz val="8"/>
        <color indexed="9"/>
        <rFont val="Verdana"/>
        <family val="2"/>
      </rPr>
      <t>Fernverkehr</t>
    </r>
  </si>
  <si>
    <t>OBD / BDM Programmierung</t>
  </si>
  <si>
    <t>ZSM-CR STECKMODUL</t>
  </si>
  <si>
    <t>KRAFTSTOFF-ERSPARNIS p.a.</t>
  </si>
  <si>
    <t>INVESTITION einmalig</t>
  </si>
  <si>
    <t>ERSPARNIS TOTAL</t>
  </si>
  <si>
    <t xml:space="preserve">AMORTISATION (Monate) </t>
  </si>
  <si>
    <t>Amortisation OBD / BDM Programmierung</t>
  </si>
  <si>
    <t>Amortisation ZSM-CR Steckmodul</t>
  </si>
  <si>
    <t>LKW Anz.</t>
  </si>
  <si>
    <t>AMORTISATION NUTZFAHRZEUGE</t>
  </si>
  <si>
    <t>VERBRAUCHSVORTEIL NUTZFAHRZEUGE</t>
  </si>
  <si>
    <t>INVESTITION NUTZFAHRZEUGE</t>
  </si>
  <si>
    <t>LESS FUEL CONSUMPTION TRUCK</t>
  </si>
  <si>
    <t>INVESTMENT TRUCK</t>
  </si>
  <si>
    <t>AMORTIZATION TRUCK</t>
  </si>
  <si>
    <t xml:space="preserve">DURCHSCHNITTL. KRAFTSTOFFERSPARNIS </t>
  </si>
  <si>
    <t>Schadstoffnorm</t>
  </si>
  <si>
    <t>Gesamtinv.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</si>
</sst>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&quot;€&quot;"/>
    <numFmt numFmtId="166" formatCode="#,##0.0"/>
  </numFmts>
  <fonts count="28">
    <font>
      <sz val="10"/>
      <name val="Arial"/>
      <family val="0"/>
    </font>
    <font>
      <sz val="18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sz val="8"/>
      <color indexed="8"/>
      <name val="Verdana"/>
      <family val="2"/>
    </font>
    <font>
      <i/>
      <sz val="10"/>
      <name val="Arial"/>
      <family val="2"/>
    </font>
    <font>
      <b/>
      <i/>
      <u val="single"/>
      <sz val="8"/>
      <color indexed="9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b/>
      <i/>
      <sz val="8"/>
      <color indexed="10"/>
      <name val="Verdana"/>
      <family val="2"/>
    </font>
    <font>
      <b/>
      <sz val="8"/>
      <color indexed="17"/>
      <name val="Verdana"/>
      <family val="2"/>
    </font>
    <font>
      <i/>
      <sz val="8"/>
      <color indexed="17"/>
      <name val="Verdana"/>
      <family val="2"/>
    </font>
    <font>
      <sz val="8"/>
      <color indexed="17"/>
      <name val="Verdana"/>
      <family val="2"/>
    </font>
    <font>
      <b/>
      <i/>
      <sz val="8"/>
      <color indexed="17"/>
      <name val="Verdana"/>
      <family val="2"/>
    </font>
    <font>
      <b/>
      <i/>
      <u val="single"/>
      <sz val="8"/>
      <name val="Verdana"/>
      <family val="2"/>
    </font>
    <font>
      <b/>
      <i/>
      <sz val="8"/>
      <color indexed="12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color indexed="17"/>
      <name val="Verdana"/>
      <family val="2"/>
    </font>
    <font>
      <b/>
      <sz val="10"/>
      <color indexed="1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64" fontId="0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3" fontId="13" fillId="2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166" fontId="13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7" fillId="2" borderId="0" xfId="0" applyFont="1" applyFill="1" applyAlignment="1">
      <alignment/>
    </xf>
    <xf numFmtId="164" fontId="14" fillId="0" borderId="2" xfId="0" applyNumberFormat="1" applyFont="1" applyFill="1" applyBorder="1" applyAlignment="1">
      <alignment horizontal="right"/>
    </xf>
    <xf numFmtId="165" fontId="3" fillId="3" borderId="0" xfId="0" applyNumberFormat="1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3" borderId="0" xfId="0" applyFont="1" applyFill="1" applyBorder="1" applyAlignment="1">
      <alignment wrapText="1"/>
    </xf>
    <xf numFmtId="0" fontId="0" fillId="2" borderId="0" xfId="0" applyFill="1" applyAlignment="1">
      <alignment/>
    </xf>
    <xf numFmtId="0" fontId="12" fillId="2" borderId="0" xfId="0" applyFont="1" applyFill="1" applyBorder="1" applyAlignment="1">
      <alignment/>
    </xf>
    <xf numFmtId="164" fontId="15" fillId="2" borderId="0" xfId="0" applyNumberFormat="1" applyFont="1" applyFill="1" applyBorder="1" applyAlignment="1">
      <alignment/>
    </xf>
    <xf numFmtId="6" fontId="12" fillId="2" borderId="0" xfId="0" applyNumberFormat="1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3" xfId="0" applyFont="1" applyFill="1" applyBorder="1" applyAlignment="1">
      <alignment horizontal="right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5" xfId="0" applyFont="1" applyFill="1" applyBorder="1" applyAlignment="1">
      <alignment horizontal="right"/>
    </xf>
    <xf numFmtId="0" fontId="2" fillId="2" borderId="0" xfId="0" applyFont="1" applyFill="1" applyAlignment="1">
      <alignment horizontal="center" wrapText="1"/>
    </xf>
    <xf numFmtId="0" fontId="12" fillId="2" borderId="0" xfId="0" applyFont="1" applyFill="1" applyBorder="1" applyAlignment="1">
      <alignment horizontal="right"/>
    </xf>
    <xf numFmtId="0" fontId="4" fillId="3" borderId="7" xfId="0" applyFont="1" applyFill="1" applyBorder="1" applyAlignment="1">
      <alignment/>
    </xf>
    <xf numFmtId="5" fontId="18" fillId="2" borderId="0" xfId="0" applyNumberFormat="1" applyFont="1" applyFill="1" applyBorder="1" applyAlignment="1">
      <alignment/>
    </xf>
    <xf numFmtId="165" fontId="19" fillId="3" borderId="0" xfId="0" applyNumberFormat="1" applyFont="1" applyFill="1" applyBorder="1" applyAlignment="1">
      <alignment wrapText="1"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0" fontId="19" fillId="2" borderId="0" xfId="0" applyFont="1" applyFill="1" applyBorder="1" applyAlignment="1">
      <alignment/>
    </xf>
    <xf numFmtId="164" fontId="14" fillId="0" borderId="0" xfId="0" applyNumberFormat="1" applyFont="1" applyFill="1" applyBorder="1" applyAlignment="1">
      <alignment horizontal="right"/>
    </xf>
    <xf numFmtId="0" fontId="22" fillId="2" borderId="0" xfId="0" applyFont="1" applyFill="1" applyBorder="1" applyAlignment="1">
      <alignment horizontal="right"/>
    </xf>
    <xf numFmtId="0" fontId="22" fillId="2" borderId="8" xfId="0" applyFont="1" applyFill="1" applyBorder="1" applyAlignment="1">
      <alignment horizontal="right"/>
    </xf>
    <xf numFmtId="0" fontId="0" fillId="0" borderId="8" xfId="0" applyBorder="1" applyAlignment="1">
      <alignment/>
    </xf>
    <xf numFmtId="164" fontId="23" fillId="2" borderId="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/>
    </xf>
    <xf numFmtId="164" fontId="23" fillId="2" borderId="0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9" fillId="2" borderId="8" xfId="0" applyFont="1" applyFill="1" applyBorder="1" applyAlignment="1">
      <alignment horizontal="right"/>
    </xf>
    <xf numFmtId="164" fontId="0" fillId="2" borderId="8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5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 horizontal="right" wrapText="1"/>
    </xf>
    <xf numFmtId="0" fontId="4" fillId="2" borderId="0" xfId="0" applyFont="1" applyFill="1" applyAlignment="1">
      <alignment horizontal="right" wrapText="1"/>
    </xf>
    <xf numFmtId="6" fontId="4" fillId="2" borderId="0" xfId="0" applyNumberFormat="1" applyFont="1" applyFill="1" applyBorder="1" applyAlignment="1">
      <alignment horizontal="right" wrapText="1"/>
    </xf>
    <xf numFmtId="0" fontId="3" fillId="2" borderId="14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26" fillId="2" borderId="11" xfId="0" applyFont="1" applyFill="1" applyBorder="1" applyAlignment="1">
      <alignment horizontal="left"/>
    </xf>
    <xf numFmtId="6" fontId="17" fillId="2" borderId="2" xfId="0" applyNumberFormat="1" applyFont="1" applyFill="1" applyBorder="1" applyAlignment="1">
      <alignment horizontal="left"/>
    </xf>
    <xf numFmtId="164" fontId="15" fillId="2" borderId="15" xfId="0" applyNumberFormat="1" applyFont="1" applyFill="1" applyBorder="1" applyAlignment="1">
      <alignment/>
    </xf>
    <xf numFmtId="164" fontId="16" fillId="2" borderId="15" xfId="0" applyNumberFormat="1" applyFont="1" applyFill="1" applyBorder="1" applyAlignment="1">
      <alignment/>
    </xf>
    <xf numFmtId="164" fontId="17" fillId="2" borderId="13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5" fontId="11" fillId="2" borderId="13" xfId="0" applyNumberFormat="1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5" fontId="11" fillId="2" borderId="7" xfId="0" applyNumberFormat="1" applyFont="1" applyFill="1" applyBorder="1" applyAlignment="1">
      <alignment/>
    </xf>
    <xf numFmtId="0" fontId="4" fillId="3" borderId="17" xfId="0" applyFont="1" applyFill="1" applyBorder="1" applyAlignment="1">
      <alignment/>
    </xf>
    <xf numFmtId="164" fontId="16" fillId="2" borderId="3" xfId="0" applyNumberFormat="1" applyFont="1" applyFill="1" applyBorder="1" applyAlignment="1">
      <alignment/>
    </xf>
    <xf numFmtId="164" fontId="17" fillId="2" borderId="7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9" fontId="3" fillId="3" borderId="0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 wrapText="1"/>
    </xf>
    <xf numFmtId="0" fontId="12" fillId="2" borderId="11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left" wrapText="1"/>
    </xf>
    <xf numFmtId="4" fontId="17" fillId="2" borderId="0" xfId="0" applyNumberFormat="1" applyFont="1" applyFill="1" applyBorder="1" applyAlignment="1">
      <alignment horizontal="right"/>
    </xf>
    <xf numFmtId="4" fontId="17" fillId="2" borderId="13" xfId="0" applyNumberFormat="1" applyFont="1" applyFill="1" applyBorder="1" applyAlignment="1">
      <alignment horizontal="right"/>
    </xf>
    <xf numFmtId="0" fontId="12" fillId="2" borderId="12" xfId="0" applyFont="1" applyFill="1" applyBorder="1" applyAlignment="1">
      <alignment horizontal="left" wrapText="1"/>
    </xf>
    <xf numFmtId="0" fontId="12" fillId="2" borderId="14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left" wrapText="1"/>
    </xf>
    <xf numFmtId="0" fontId="11" fillId="3" borderId="13" xfId="0" applyFont="1" applyFill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2" fillId="3" borderId="12" xfId="0" applyFont="1" applyFill="1" applyBorder="1" applyAlignment="1">
      <alignment wrapText="1"/>
    </xf>
    <xf numFmtId="0" fontId="12" fillId="3" borderId="9" xfId="0" applyFont="1" applyFill="1" applyBorder="1" applyAlignment="1">
      <alignment wrapText="1"/>
    </xf>
    <xf numFmtId="0" fontId="12" fillId="3" borderId="23" xfId="0" applyFont="1" applyFill="1" applyBorder="1" applyAlignment="1">
      <alignment wrapText="1"/>
    </xf>
    <xf numFmtId="0" fontId="12" fillId="3" borderId="11" xfId="0" applyFont="1" applyFill="1" applyBorder="1" applyAlignment="1">
      <alignment wrapText="1"/>
    </xf>
    <xf numFmtId="0" fontId="12" fillId="3" borderId="0" xfId="0" applyFont="1" applyFill="1" applyBorder="1" applyAlignment="1">
      <alignment wrapText="1"/>
    </xf>
    <xf numFmtId="0" fontId="12" fillId="3" borderId="13" xfId="0" applyFont="1" applyFill="1" applyBorder="1" applyAlignment="1">
      <alignment wrapText="1"/>
    </xf>
    <xf numFmtId="0" fontId="11" fillId="3" borderId="0" xfId="0" applyFont="1" applyFill="1" applyBorder="1" applyAlignment="1">
      <alignment wrapText="1"/>
    </xf>
    <xf numFmtId="0" fontId="11" fillId="3" borderId="13" xfId="0" applyFont="1" applyFill="1" applyBorder="1" applyAlignment="1">
      <alignment wrapText="1"/>
    </xf>
    <xf numFmtId="0" fontId="11" fillId="3" borderId="12" xfId="0" applyFont="1" applyFill="1" applyBorder="1" applyAlignment="1">
      <alignment wrapText="1"/>
    </xf>
    <xf numFmtId="0" fontId="11" fillId="3" borderId="23" xfId="0" applyFont="1" applyFill="1" applyBorder="1" applyAlignment="1">
      <alignment wrapText="1"/>
    </xf>
    <xf numFmtId="0" fontId="11" fillId="3" borderId="9" xfId="0" applyFont="1" applyFill="1" applyBorder="1" applyAlignment="1">
      <alignment horizontal="left" wrapText="1"/>
    </xf>
    <xf numFmtId="0" fontId="11" fillId="3" borderId="23" xfId="0" applyFont="1" applyFill="1" applyBorder="1" applyAlignment="1">
      <alignment horizontal="left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0</xdr:rowOff>
    </xdr:from>
    <xdr:to>
      <xdr:col>6</xdr:col>
      <xdr:colOff>581025</xdr:colOff>
      <xdr:row>8</xdr:row>
      <xdr:rowOff>66675</xdr:rowOff>
    </xdr:to>
    <xdr:pic>
      <xdr:nvPicPr>
        <xdr:cNvPr id="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0"/>
          <a:ext cx="11334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 topLeftCell="A31">
      <selection activeCell="K46" sqref="K46"/>
    </sheetView>
  </sheetViews>
  <sheetFormatPr defaultColWidth="11.421875" defaultRowHeight="12.75"/>
  <cols>
    <col min="1" max="1" width="3.28125" style="0" customWidth="1"/>
    <col min="2" max="2" width="13.8515625" style="0" customWidth="1"/>
    <col min="3" max="3" width="9.7109375" style="0" customWidth="1"/>
    <col min="4" max="4" width="10.57421875" style="0" bestFit="1" customWidth="1"/>
    <col min="5" max="5" width="10.28125" style="0" bestFit="1" customWidth="1"/>
    <col min="6" max="6" width="11.140625" style="0" customWidth="1"/>
    <col min="7" max="7" width="13.8515625" style="0" customWidth="1"/>
    <col min="8" max="8" width="9.7109375" style="0" bestFit="1" customWidth="1"/>
    <col min="9" max="9" width="10.57421875" style="0" bestFit="1" customWidth="1"/>
    <col min="10" max="10" width="10.28125" style="0" bestFit="1" customWidth="1"/>
    <col min="11" max="11" width="10.8515625" style="0" customWidth="1"/>
  </cols>
  <sheetData>
    <row r="1" spans="1:1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2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2.7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2.7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2.7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2.7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2" ht="12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44"/>
    </row>
    <row r="10" spans="1:12" ht="22.5">
      <c r="A10" s="20"/>
      <c r="B10" s="91" t="s">
        <v>34</v>
      </c>
      <c r="C10" s="91"/>
      <c r="D10" s="91"/>
      <c r="E10" s="91"/>
      <c r="F10" s="91"/>
      <c r="G10" s="91"/>
      <c r="H10" s="91"/>
      <c r="I10" s="91"/>
      <c r="J10" s="91"/>
      <c r="K10" s="91"/>
      <c r="L10" s="44"/>
    </row>
    <row r="11" spans="1:12" ht="12.75">
      <c r="A11" s="20"/>
      <c r="B11" s="92" t="s">
        <v>36</v>
      </c>
      <c r="C11" s="92"/>
      <c r="D11" s="92"/>
      <c r="E11" s="92"/>
      <c r="F11" s="92"/>
      <c r="G11" s="92"/>
      <c r="H11" s="92"/>
      <c r="I11" s="92"/>
      <c r="J11" s="92"/>
      <c r="K11" s="92"/>
      <c r="L11" s="44"/>
    </row>
    <row r="12" spans="1:12" ht="9" customHeight="1">
      <c r="A12" s="20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44"/>
    </row>
    <row r="13" spans="1:12" ht="12.75" customHeight="1">
      <c r="A13" s="20"/>
      <c r="B13" s="15" t="s">
        <v>0</v>
      </c>
      <c r="C13" s="93" t="s">
        <v>2</v>
      </c>
      <c r="D13" s="93"/>
      <c r="E13" s="93"/>
      <c r="F13" s="93"/>
      <c r="G13" s="93"/>
      <c r="H13" s="93"/>
      <c r="I13" s="95" t="s">
        <v>5</v>
      </c>
      <c r="J13" s="95"/>
      <c r="K13" s="95"/>
      <c r="L13" s="44"/>
    </row>
    <row r="14" spans="1:12" ht="13.5" customHeight="1">
      <c r="A14" s="20"/>
      <c r="B14" s="15" t="s">
        <v>1</v>
      </c>
      <c r="C14" s="94" t="s">
        <v>6</v>
      </c>
      <c r="D14" s="94"/>
      <c r="E14" s="94"/>
      <c r="F14" s="94"/>
      <c r="G14" s="94"/>
      <c r="H14" s="94"/>
      <c r="I14" s="14"/>
      <c r="J14" s="34">
        <v>1.1</v>
      </c>
      <c r="K14" s="14"/>
      <c r="L14" s="44"/>
    </row>
    <row r="15" spans="1:12" ht="4.5" customHeight="1">
      <c r="A15" s="20"/>
      <c r="B15" s="77" t="s">
        <v>3</v>
      </c>
      <c r="C15" s="82" t="s">
        <v>4</v>
      </c>
      <c r="D15" s="83"/>
      <c r="E15" s="83"/>
      <c r="F15" s="83"/>
      <c r="G15" s="83"/>
      <c r="H15" s="83"/>
      <c r="I15" s="83"/>
      <c r="J15" s="83"/>
      <c r="K15" s="83"/>
      <c r="L15" s="44"/>
    </row>
    <row r="16" spans="1:12" ht="12.75">
      <c r="A16" s="20"/>
      <c r="B16" s="78"/>
      <c r="C16" s="84"/>
      <c r="D16" s="85"/>
      <c r="E16" s="85"/>
      <c r="F16" s="85"/>
      <c r="G16" s="85"/>
      <c r="H16" s="85"/>
      <c r="I16" s="85"/>
      <c r="J16" s="85"/>
      <c r="K16" s="85"/>
      <c r="L16" s="44"/>
    </row>
    <row r="17" spans="1:12" ht="12.75">
      <c r="A17" s="20"/>
      <c r="B17" s="79"/>
      <c r="C17" s="57">
        <v>80000</v>
      </c>
      <c r="D17" s="57">
        <v>100000</v>
      </c>
      <c r="E17" s="57">
        <v>120000</v>
      </c>
      <c r="F17" s="57">
        <v>140000</v>
      </c>
      <c r="G17" s="57">
        <v>150000</v>
      </c>
      <c r="H17" s="57">
        <v>170000</v>
      </c>
      <c r="I17" s="57">
        <v>180000</v>
      </c>
      <c r="J17" s="57">
        <v>190000</v>
      </c>
      <c r="K17" s="57">
        <v>200000</v>
      </c>
      <c r="L17" s="44"/>
    </row>
    <row r="18" spans="1:12" ht="12.75">
      <c r="A18" s="20"/>
      <c r="B18" s="16">
        <v>26</v>
      </c>
      <c r="C18" s="59">
        <f aca="true" t="shared" si="0" ref="C18:C23">B18*0.1*$J$14*$C$17/100</f>
        <v>2288.0000000000005</v>
      </c>
      <c r="D18" s="59">
        <f aca="true" t="shared" si="1" ref="D18:K18">D17*0.1*$J$14*$B$18/100</f>
        <v>2860</v>
      </c>
      <c r="E18" s="59">
        <f t="shared" si="1"/>
        <v>3432.0000000000005</v>
      </c>
      <c r="F18" s="59">
        <f t="shared" si="1"/>
        <v>4004.0000000000005</v>
      </c>
      <c r="G18" s="59">
        <f t="shared" si="1"/>
        <v>4290</v>
      </c>
      <c r="H18" s="59">
        <f t="shared" si="1"/>
        <v>4862</v>
      </c>
      <c r="I18" s="59">
        <f t="shared" si="1"/>
        <v>5148</v>
      </c>
      <c r="J18" s="59">
        <f t="shared" si="1"/>
        <v>5434</v>
      </c>
      <c r="K18" s="59">
        <f t="shared" si="1"/>
        <v>5720</v>
      </c>
      <c r="L18" s="44"/>
    </row>
    <row r="19" spans="1:12" ht="12.75">
      <c r="A19" s="20"/>
      <c r="B19" s="17">
        <v>30</v>
      </c>
      <c r="C19" s="59">
        <f t="shared" si="0"/>
        <v>2640</v>
      </c>
      <c r="D19" s="59">
        <f aca="true" t="shared" si="2" ref="D19:K19">D17*0.1*$J$14*$B$19/100</f>
        <v>3300</v>
      </c>
      <c r="E19" s="59">
        <f t="shared" si="2"/>
        <v>3960.0000000000005</v>
      </c>
      <c r="F19" s="59">
        <f t="shared" si="2"/>
        <v>4620.000000000001</v>
      </c>
      <c r="G19" s="59">
        <f t="shared" si="2"/>
        <v>4950</v>
      </c>
      <c r="H19" s="59">
        <f t="shared" si="2"/>
        <v>5610</v>
      </c>
      <c r="I19" s="59">
        <f t="shared" si="2"/>
        <v>5940</v>
      </c>
      <c r="J19" s="59">
        <f t="shared" si="2"/>
        <v>6270</v>
      </c>
      <c r="K19" s="59">
        <f t="shared" si="2"/>
        <v>6600</v>
      </c>
      <c r="L19" s="44"/>
    </row>
    <row r="20" spans="1:12" ht="12.75">
      <c r="A20" s="20"/>
      <c r="B20" s="16">
        <v>33</v>
      </c>
      <c r="C20" s="59">
        <f t="shared" si="0"/>
        <v>2904.0000000000005</v>
      </c>
      <c r="D20" s="59">
        <f aca="true" t="shared" si="3" ref="D20:K20">D17*0.1*$J$14*$B$20/100</f>
        <v>3630</v>
      </c>
      <c r="E20" s="59">
        <f t="shared" si="3"/>
        <v>4356.000000000001</v>
      </c>
      <c r="F20" s="59">
        <f t="shared" si="3"/>
        <v>5082.000000000001</v>
      </c>
      <c r="G20" s="59">
        <f t="shared" si="3"/>
        <v>5445</v>
      </c>
      <c r="H20" s="59">
        <f t="shared" si="3"/>
        <v>6171</v>
      </c>
      <c r="I20" s="59">
        <f t="shared" si="3"/>
        <v>6534</v>
      </c>
      <c r="J20" s="59">
        <f t="shared" si="3"/>
        <v>6897</v>
      </c>
      <c r="K20" s="59">
        <f t="shared" si="3"/>
        <v>7260</v>
      </c>
      <c r="L20" s="44"/>
    </row>
    <row r="21" spans="1:12" ht="12.75">
      <c r="A21" s="20"/>
      <c r="B21" s="17">
        <v>35</v>
      </c>
      <c r="C21" s="59">
        <f t="shared" si="0"/>
        <v>3080.0000000000005</v>
      </c>
      <c r="D21" s="59">
        <f aca="true" t="shared" si="4" ref="D21:K21">D17*0.1*$J$14*$B$21/100</f>
        <v>3850</v>
      </c>
      <c r="E21" s="59">
        <f t="shared" si="4"/>
        <v>4620.000000000001</v>
      </c>
      <c r="F21" s="59">
        <f t="shared" si="4"/>
        <v>5390.000000000001</v>
      </c>
      <c r="G21" s="59">
        <f t="shared" si="4"/>
        <v>5775</v>
      </c>
      <c r="H21" s="59">
        <f t="shared" si="4"/>
        <v>6545</v>
      </c>
      <c r="I21" s="59">
        <f t="shared" si="4"/>
        <v>6930</v>
      </c>
      <c r="J21" s="59">
        <f t="shared" si="4"/>
        <v>7315</v>
      </c>
      <c r="K21" s="59">
        <f t="shared" si="4"/>
        <v>7700</v>
      </c>
      <c r="L21" s="44"/>
    </row>
    <row r="22" spans="1:12" ht="12.75">
      <c r="A22" s="20"/>
      <c r="B22" s="16">
        <v>40</v>
      </c>
      <c r="C22" s="59">
        <f t="shared" si="0"/>
        <v>3520</v>
      </c>
      <c r="D22" s="59">
        <f aca="true" t="shared" si="5" ref="D22:K22">D17*0.1*$J$14*$B$22/100</f>
        <v>4400</v>
      </c>
      <c r="E22" s="59">
        <f t="shared" si="5"/>
        <v>5280.000000000001</v>
      </c>
      <c r="F22" s="59">
        <f t="shared" si="5"/>
        <v>6160.000000000001</v>
      </c>
      <c r="G22" s="59">
        <f t="shared" si="5"/>
        <v>6600</v>
      </c>
      <c r="H22" s="59">
        <f t="shared" si="5"/>
        <v>7480</v>
      </c>
      <c r="I22" s="59">
        <f t="shared" si="5"/>
        <v>7920</v>
      </c>
      <c r="J22" s="59">
        <f t="shared" si="5"/>
        <v>8360</v>
      </c>
      <c r="K22" s="59">
        <f t="shared" si="5"/>
        <v>8800</v>
      </c>
      <c r="L22" s="44"/>
    </row>
    <row r="23" spans="1:12" ht="12.75">
      <c r="A23" s="20"/>
      <c r="B23" s="16">
        <v>44</v>
      </c>
      <c r="C23" s="59">
        <f t="shared" si="0"/>
        <v>3872.0000000000005</v>
      </c>
      <c r="D23" s="59">
        <f aca="true" t="shared" si="6" ref="D23:K23">D17*0.1*$J$14*$B$23/100</f>
        <v>4840</v>
      </c>
      <c r="E23" s="59">
        <f t="shared" si="6"/>
        <v>5808.000000000001</v>
      </c>
      <c r="F23" s="59">
        <f t="shared" si="6"/>
        <v>6776.000000000001</v>
      </c>
      <c r="G23" s="59">
        <f t="shared" si="6"/>
        <v>7260</v>
      </c>
      <c r="H23" s="59">
        <f t="shared" si="6"/>
        <v>8228</v>
      </c>
      <c r="I23" s="59">
        <f t="shared" si="6"/>
        <v>8712</v>
      </c>
      <c r="J23" s="59">
        <f t="shared" si="6"/>
        <v>9196</v>
      </c>
      <c r="K23" s="59">
        <f t="shared" si="6"/>
        <v>9680</v>
      </c>
      <c r="L23" s="44"/>
    </row>
    <row r="24" spans="1:12" ht="6" customHeight="1">
      <c r="A24" s="20"/>
      <c r="B24" s="18"/>
      <c r="C24" s="58"/>
      <c r="D24" s="58"/>
      <c r="E24" s="58"/>
      <c r="F24" s="58"/>
      <c r="G24" s="58"/>
      <c r="H24" s="58"/>
      <c r="I24" s="58"/>
      <c r="J24" s="96"/>
      <c r="K24" s="96"/>
      <c r="L24" s="44"/>
    </row>
    <row r="25" spans="1:12" ht="12.75" customHeight="1">
      <c r="A25" s="20"/>
      <c r="B25" s="86" t="s">
        <v>21</v>
      </c>
      <c r="C25" s="87"/>
      <c r="D25" s="87"/>
      <c r="E25" s="87"/>
      <c r="F25" s="88"/>
      <c r="G25" s="87" t="s">
        <v>23</v>
      </c>
      <c r="H25" s="87"/>
      <c r="I25" s="87"/>
      <c r="J25" s="87"/>
      <c r="K25" s="89"/>
      <c r="L25" s="44"/>
    </row>
    <row r="26" spans="1:12" ht="12.75">
      <c r="A26" s="20"/>
      <c r="B26" s="4" t="s">
        <v>7</v>
      </c>
      <c r="C26" s="7"/>
      <c r="D26" s="7"/>
      <c r="E26" s="35">
        <v>100000</v>
      </c>
      <c r="F26" s="6" t="s">
        <v>8</v>
      </c>
      <c r="G26" s="4" t="s">
        <v>7</v>
      </c>
      <c r="H26" s="7"/>
      <c r="I26" s="2"/>
      <c r="J26" s="35">
        <v>100000</v>
      </c>
      <c r="K26" s="2" t="s">
        <v>8</v>
      </c>
      <c r="L26" s="44"/>
    </row>
    <row r="27" spans="1:12" ht="12.75">
      <c r="A27" s="20"/>
      <c r="B27" s="2" t="s">
        <v>11</v>
      </c>
      <c r="C27" s="8"/>
      <c r="D27" s="8"/>
      <c r="E27" s="36">
        <v>5</v>
      </c>
      <c r="F27" s="6" t="s">
        <v>12</v>
      </c>
      <c r="G27" s="2" t="s">
        <v>11</v>
      </c>
      <c r="H27" s="8"/>
      <c r="I27" s="2"/>
      <c r="J27" s="36">
        <v>5</v>
      </c>
      <c r="K27" s="2" t="s">
        <v>12</v>
      </c>
      <c r="L27" s="44"/>
    </row>
    <row r="28" spans="1:12" ht="12.75">
      <c r="A28" s="20"/>
      <c r="B28" s="4" t="s">
        <v>9</v>
      </c>
      <c r="C28" s="9"/>
      <c r="D28" s="9"/>
      <c r="E28" s="37">
        <v>3.5</v>
      </c>
      <c r="F28" s="6" t="s">
        <v>10</v>
      </c>
      <c r="G28" s="4" t="s">
        <v>9</v>
      </c>
      <c r="H28" s="9"/>
      <c r="I28" s="2"/>
      <c r="J28" s="37">
        <v>2.5</v>
      </c>
      <c r="K28" s="2" t="s">
        <v>10</v>
      </c>
      <c r="L28" s="44"/>
    </row>
    <row r="29" spans="1:12" ht="9" customHeight="1">
      <c r="A29" s="20"/>
      <c r="B29" s="4"/>
      <c r="C29" s="9"/>
      <c r="D29" s="9"/>
      <c r="E29" s="9"/>
      <c r="F29" s="6"/>
      <c r="G29" s="4"/>
      <c r="H29" s="9"/>
      <c r="I29" s="2"/>
      <c r="J29" s="9"/>
      <c r="K29" s="2"/>
      <c r="L29" s="44"/>
    </row>
    <row r="30" spans="1:12" ht="13.5" thickBot="1">
      <c r="A30" s="20"/>
      <c r="B30" s="10" t="s">
        <v>22</v>
      </c>
      <c r="C30" s="10"/>
      <c r="D30" s="10"/>
      <c r="E30" s="13">
        <f>E26/100*E27*E28*J14</f>
        <v>19250</v>
      </c>
      <c r="F30" s="11"/>
      <c r="G30" s="10" t="s">
        <v>22</v>
      </c>
      <c r="H30" s="10"/>
      <c r="I30" s="10"/>
      <c r="J30" s="13">
        <f>J26/100*J27*J28*J14</f>
        <v>13750.000000000002</v>
      </c>
      <c r="K30" s="12"/>
      <c r="L30" s="44"/>
    </row>
    <row r="31" spans="1:12" ht="12.75">
      <c r="A31" s="20"/>
      <c r="B31" s="10"/>
      <c r="C31" s="10"/>
      <c r="D31" s="10"/>
      <c r="E31" s="39"/>
      <c r="F31" s="5"/>
      <c r="G31" s="10"/>
      <c r="H31" s="10"/>
      <c r="I31" s="10"/>
      <c r="J31" s="39"/>
      <c r="K31" s="12"/>
      <c r="L31" s="44"/>
    </row>
    <row r="32" spans="1:12" ht="13.5" thickBot="1">
      <c r="A32" s="20"/>
      <c r="B32" s="41"/>
      <c r="C32" s="41"/>
      <c r="D32" s="41"/>
      <c r="E32" s="42"/>
      <c r="F32" s="41" t="s">
        <v>39</v>
      </c>
      <c r="G32" s="43">
        <f>(E30+J30)/2</f>
        <v>16500</v>
      </c>
      <c r="H32" s="50"/>
      <c r="I32" s="50"/>
      <c r="J32" s="50"/>
      <c r="K32" s="51"/>
      <c r="L32" s="44"/>
    </row>
    <row r="33" spans="1:12" ht="12.75">
      <c r="A33" s="20"/>
      <c r="B33" s="40"/>
      <c r="C33" s="40"/>
      <c r="D33" s="40"/>
      <c r="E33" s="49"/>
      <c r="F33" s="40"/>
      <c r="G33" s="47"/>
      <c r="H33" s="3"/>
      <c r="I33" s="3"/>
      <c r="J33" s="3"/>
      <c r="K33" s="1"/>
      <c r="L33" s="44"/>
    </row>
    <row r="34" spans="1:12" ht="12.75">
      <c r="A34" s="20"/>
      <c r="B34" s="40"/>
      <c r="C34" s="40"/>
      <c r="D34" s="40"/>
      <c r="E34" s="61"/>
      <c r="F34" s="40"/>
      <c r="G34" s="47"/>
      <c r="H34" s="3"/>
      <c r="I34" s="3"/>
      <c r="J34" s="3"/>
      <c r="K34" s="1"/>
      <c r="L34" s="44"/>
    </row>
    <row r="35" spans="1:12" ht="12.75">
      <c r="A35" s="20"/>
      <c r="B35" s="40"/>
      <c r="C35" s="40"/>
      <c r="D35" s="40"/>
      <c r="E35" s="61"/>
      <c r="F35" s="40"/>
      <c r="G35" s="47"/>
      <c r="H35" s="3"/>
      <c r="I35" s="3"/>
      <c r="J35" s="3"/>
      <c r="K35" s="1"/>
      <c r="L35" s="44"/>
    </row>
    <row r="36" spans="1:12" ht="12.75">
      <c r="A36" s="20"/>
      <c r="B36" s="3"/>
      <c r="C36" s="3"/>
      <c r="D36" s="3"/>
      <c r="E36" s="3"/>
      <c r="F36" s="1"/>
      <c r="G36" s="3"/>
      <c r="H36" s="3"/>
      <c r="I36" s="3"/>
      <c r="J36" s="3"/>
      <c r="K36" s="1"/>
      <c r="L36" s="44"/>
    </row>
    <row r="37" spans="1:12" ht="22.5" customHeight="1">
      <c r="A37" s="20"/>
      <c r="B37" s="90" t="s">
        <v>35</v>
      </c>
      <c r="C37" s="90"/>
      <c r="D37" s="90"/>
      <c r="E37" s="90"/>
      <c r="F37" s="90"/>
      <c r="G37" s="90"/>
      <c r="H37" s="90"/>
      <c r="I37" s="90"/>
      <c r="J37" s="90"/>
      <c r="K37" s="90"/>
      <c r="L37" s="44"/>
    </row>
    <row r="38" spans="1:12" ht="12.75" customHeight="1">
      <c r="A38" s="20"/>
      <c r="B38" s="75" t="s">
        <v>37</v>
      </c>
      <c r="C38" s="75"/>
      <c r="D38" s="75"/>
      <c r="E38" s="75"/>
      <c r="F38" s="75"/>
      <c r="G38" s="75"/>
      <c r="H38" s="75"/>
      <c r="I38" s="75"/>
      <c r="J38" s="75"/>
      <c r="K38" s="75"/>
      <c r="L38" s="44"/>
    </row>
    <row r="39" spans="1:12" ht="9" customHeight="1">
      <c r="A39" s="2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44"/>
    </row>
    <row r="40" spans="1:12" ht="12.75" customHeight="1">
      <c r="A40" s="20"/>
      <c r="B40" s="80" t="s">
        <v>24</v>
      </c>
      <c r="C40" s="80"/>
      <c r="D40" s="80"/>
      <c r="E40" s="80"/>
      <c r="F40" s="80"/>
      <c r="G40" s="81" t="s">
        <v>25</v>
      </c>
      <c r="H40" s="80"/>
      <c r="I40" s="80"/>
      <c r="J40" s="80"/>
      <c r="K40" s="80"/>
      <c r="L40" s="44"/>
    </row>
    <row r="41" spans="1:12" ht="12.75">
      <c r="A41" s="20"/>
      <c r="B41" s="24"/>
      <c r="C41" s="76" t="s">
        <v>13</v>
      </c>
      <c r="D41" s="76"/>
      <c r="E41" s="76"/>
      <c r="F41" s="76"/>
      <c r="G41" s="27"/>
      <c r="H41" s="76" t="s">
        <v>13</v>
      </c>
      <c r="I41" s="76"/>
      <c r="J41" s="76"/>
      <c r="K41" s="76"/>
      <c r="L41" s="44"/>
    </row>
    <row r="42" spans="1:12" ht="12.75">
      <c r="A42" s="20"/>
      <c r="B42" s="25" t="s">
        <v>40</v>
      </c>
      <c r="C42" s="46" t="s">
        <v>14</v>
      </c>
      <c r="D42" s="46" t="s">
        <v>15</v>
      </c>
      <c r="E42" s="46" t="s">
        <v>16</v>
      </c>
      <c r="F42" s="46" t="s">
        <v>17</v>
      </c>
      <c r="G42" s="28" t="s">
        <v>40</v>
      </c>
      <c r="H42" s="46" t="s">
        <v>14</v>
      </c>
      <c r="I42" s="46" t="s">
        <v>15</v>
      </c>
      <c r="J42" s="46" t="s">
        <v>16</v>
      </c>
      <c r="K42" s="46" t="s">
        <v>17</v>
      </c>
      <c r="L42" s="44"/>
    </row>
    <row r="43" spans="1:12" ht="12.75">
      <c r="A43" s="20"/>
      <c r="B43" s="26" t="s">
        <v>18</v>
      </c>
      <c r="C43" s="56">
        <v>849</v>
      </c>
      <c r="D43" s="56">
        <v>829</v>
      </c>
      <c r="E43" s="56">
        <v>800</v>
      </c>
      <c r="F43" s="56">
        <v>760</v>
      </c>
      <c r="G43" s="29" t="s">
        <v>18</v>
      </c>
      <c r="H43" s="56">
        <v>749</v>
      </c>
      <c r="I43" s="56">
        <v>719</v>
      </c>
      <c r="J43" s="56">
        <v>679</v>
      </c>
      <c r="K43" s="56">
        <v>629</v>
      </c>
      <c r="L43" s="44"/>
    </row>
    <row r="44" spans="1:12" ht="12.75">
      <c r="A44" s="20"/>
      <c r="B44" s="26" t="s">
        <v>19</v>
      </c>
      <c r="C44" s="56">
        <v>849</v>
      </c>
      <c r="D44" s="56">
        <v>829</v>
      </c>
      <c r="E44" s="56">
        <v>800</v>
      </c>
      <c r="F44" s="56">
        <v>760</v>
      </c>
      <c r="G44" s="29" t="s">
        <v>19</v>
      </c>
      <c r="H44" s="56">
        <v>849</v>
      </c>
      <c r="I44" s="56">
        <v>829</v>
      </c>
      <c r="J44" s="56">
        <v>800</v>
      </c>
      <c r="K44" s="56">
        <v>750</v>
      </c>
      <c r="L44" s="44"/>
    </row>
    <row r="45" spans="1:12" ht="12.75">
      <c r="A45" s="20"/>
      <c r="B45" s="26" t="s">
        <v>20</v>
      </c>
      <c r="C45" s="56">
        <v>1249</v>
      </c>
      <c r="D45" s="56">
        <v>1229</v>
      </c>
      <c r="E45" s="56">
        <v>1200</v>
      </c>
      <c r="F45" s="56">
        <v>1160</v>
      </c>
      <c r="G45" s="29" t="s">
        <v>20</v>
      </c>
      <c r="H45" s="56">
        <v>1249</v>
      </c>
      <c r="I45" s="56">
        <v>1229</v>
      </c>
      <c r="J45" s="56">
        <v>1200</v>
      </c>
      <c r="K45" s="56">
        <v>1150</v>
      </c>
      <c r="L45" s="44"/>
    </row>
    <row r="46" spans="1:12" ht="12.75">
      <c r="A46" s="20"/>
      <c r="B46" s="24"/>
      <c r="C46" s="2"/>
      <c r="D46" s="2"/>
      <c r="E46" s="2"/>
      <c r="F46" s="2"/>
      <c r="G46" s="27"/>
      <c r="H46" s="2"/>
      <c r="I46" s="2"/>
      <c r="J46" s="2"/>
      <c r="K46" s="2"/>
      <c r="L46" s="44"/>
    </row>
    <row r="47" spans="1:12" ht="12.75">
      <c r="A47" s="20"/>
      <c r="B47" s="32"/>
      <c r="C47" s="46" t="s">
        <v>32</v>
      </c>
      <c r="D47" s="46" t="s">
        <v>32</v>
      </c>
      <c r="E47" s="46" t="s">
        <v>32</v>
      </c>
      <c r="F47" s="46" t="s">
        <v>32</v>
      </c>
      <c r="G47" s="28"/>
      <c r="H47" s="46" t="s">
        <v>32</v>
      </c>
      <c r="I47" s="46" t="s">
        <v>32</v>
      </c>
      <c r="J47" s="46" t="s">
        <v>32</v>
      </c>
      <c r="K47" s="46" t="s">
        <v>32</v>
      </c>
      <c r="L47" s="44"/>
    </row>
    <row r="48" spans="1:12" ht="12.75">
      <c r="A48" s="20"/>
      <c r="B48" s="26" t="s">
        <v>18</v>
      </c>
      <c r="C48" s="38"/>
      <c r="D48" s="38"/>
      <c r="E48" s="38"/>
      <c r="F48" s="38"/>
      <c r="G48" s="29" t="s">
        <v>18</v>
      </c>
      <c r="H48" s="38"/>
      <c r="I48" s="38"/>
      <c r="J48" s="38"/>
      <c r="K48" s="38"/>
      <c r="L48" s="44"/>
    </row>
    <row r="49" spans="1:12" ht="12.75">
      <c r="A49" s="20"/>
      <c r="B49" s="26" t="s">
        <v>19</v>
      </c>
      <c r="C49" s="38"/>
      <c r="D49" s="38"/>
      <c r="E49" s="38"/>
      <c r="F49" s="38"/>
      <c r="G49" s="29" t="s">
        <v>19</v>
      </c>
      <c r="H49" s="38"/>
      <c r="I49" s="38"/>
      <c r="J49" s="38"/>
      <c r="K49" s="38"/>
      <c r="L49" s="44"/>
    </row>
    <row r="50" spans="1:12" ht="12.75">
      <c r="A50" s="20"/>
      <c r="B50" s="26" t="s">
        <v>20</v>
      </c>
      <c r="C50" s="38"/>
      <c r="D50" s="38"/>
      <c r="E50" s="38"/>
      <c r="F50" s="38"/>
      <c r="G50" s="29" t="s">
        <v>20</v>
      </c>
      <c r="H50" s="38"/>
      <c r="I50" s="38">
        <v>5</v>
      </c>
      <c r="J50" s="38"/>
      <c r="K50" s="38"/>
      <c r="L50" s="44"/>
    </row>
    <row r="51" spans="1:12" ht="6.75" customHeight="1">
      <c r="A51" s="20"/>
      <c r="B51" s="48"/>
      <c r="C51" s="52"/>
      <c r="D51" s="52"/>
      <c r="E51" s="52"/>
      <c r="F51" s="52"/>
      <c r="G51" s="53"/>
      <c r="H51" s="52"/>
      <c r="I51" s="52"/>
      <c r="J51" s="52"/>
      <c r="K51" s="52"/>
      <c r="L51" s="44"/>
    </row>
    <row r="52" spans="1:12" ht="13.5" thickBot="1">
      <c r="A52" s="20"/>
      <c r="B52" s="55" t="s">
        <v>41</v>
      </c>
      <c r="C52" s="54">
        <f>IF(((C43*C48+C44*C49+C45*C50)*-1)&lt;0,(C43*C48+C44*C49+C45*C50)*-1,"")</f>
      </c>
      <c r="D52" s="54">
        <f>IF(((D43*D48+D44*D49+D45*D50)*-1)&lt;0,(D43*D48+D44*D49+D45*D50)*-1,"")</f>
      </c>
      <c r="E52" s="54">
        <f>IF(((E43*E48+E44*E49+E45*E50)*-1)&lt;0,(E43*E48+E44*E49+E45*E50)*-1,"")</f>
      </c>
      <c r="F52" s="54">
        <f>IF(((F43*F48+F44*F49+F45*F50)*-1)&lt;0,(F43*F48+F44*F49+F45*F50)*-1,"")</f>
      </c>
      <c r="G52" s="60" t="s">
        <v>41</v>
      </c>
      <c r="H52" s="54">
        <f>IF(((H43*H48+H44*H49+H45*H50)*-1)&lt;0,(H43*H48+H44*H49+H45*H50)*-1,"")</f>
      </c>
      <c r="I52" s="54">
        <f>IF(((I43*I48+I44*I49+I45*I50)*-1)&lt;0,(I43*I48+I44*I49+I45*I50)*-1,"")</f>
        <v>-6145</v>
      </c>
      <c r="J52" s="54">
        <f>IF(((J43*J48+J44*J49+J45*J50)*-1)&lt;0,(J43*J48+J44*J49+J45*J50)*-1,"")</f>
      </c>
      <c r="K52" s="54">
        <f>IF(((K43*K48+K44*K49+K45*K50)*-1)&lt;0,(K43*K48+K44*K49+K45*K50)*-1,"")</f>
      </c>
      <c r="L52" s="44"/>
    </row>
    <row r="53" spans="1:12" ht="12.75">
      <c r="A53" s="20"/>
      <c r="B53" s="31"/>
      <c r="C53" s="33"/>
      <c r="D53" s="33"/>
      <c r="E53" s="33"/>
      <c r="F53" s="33"/>
      <c r="G53" s="31"/>
      <c r="H53" s="33"/>
      <c r="I53" s="33"/>
      <c r="J53" s="33"/>
      <c r="K53" s="33"/>
      <c r="L53" s="44"/>
    </row>
    <row r="54" spans="1:12" ht="12.75">
      <c r="A54" s="20"/>
      <c r="B54" s="21"/>
      <c r="C54" s="23"/>
      <c r="D54" s="23"/>
      <c r="E54" s="23"/>
      <c r="F54" s="23"/>
      <c r="G54" s="21"/>
      <c r="H54" s="23"/>
      <c r="I54" s="23"/>
      <c r="J54" s="23"/>
      <c r="K54" s="23"/>
      <c r="L54" s="44"/>
    </row>
    <row r="55" spans="1:12" ht="7.5" customHeight="1">
      <c r="A55" s="20"/>
      <c r="B55" s="21"/>
      <c r="C55" s="23"/>
      <c r="D55" s="23"/>
      <c r="E55" s="23"/>
      <c r="F55" s="23"/>
      <c r="G55" s="21"/>
      <c r="H55" s="23"/>
      <c r="I55" s="23"/>
      <c r="J55" s="23"/>
      <c r="K55" s="23"/>
      <c r="L55" s="44"/>
    </row>
    <row r="56" spans="1:12" ht="22.5" customHeight="1">
      <c r="A56" s="20"/>
      <c r="B56" s="90" t="s">
        <v>33</v>
      </c>
      <c r="C56" s="90"/>
      <c r="D56" s="90"/>
      <c r="E56" s="90"/>
      <c r="F56" s="90"/>
      <c r="G56" s="90"/>
      <c r="H56" s="90"/>
      <c r="I56" s="90"/>
      <c r="J56" s="90"/>
      <c r="K56" s="90"/>
      <c r="L56" s="44"/>
    </row>
    <row r="57" spans="1:12" ht="13.5" customHeight="1">
      <c r="A57" s="20"/>
      <c r="B57" s="75" t="s">
        <v>38</v>
      </c>
      <c r="C57" s="75"/>
      <c r="D57" s="75"/>
      <c r="E57" s="75"/>
      <c r="F57" s="75"/>
      <c r="G57" s="75"/>
      <c r="H57" s="75"/>
      <c r="I57" s="75"/>
      <c r="J57" s="75"/>
      <c r="K57" s="75"/>
      <c r="L57" s="44"/>
    </row>
    <row r="58" spans="1:12" ht="9" customHeight="1">
      <c r="A58" s="2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44"/>
    </row>
    <row r="59" spans="1:12" ht="12.75" customHeight="1">
      <c r="A59" s="20"/>
      <c r="B59" s="86" t="s">
        <v>30</v>
      </c>
      <c r="C59" s="105"/>
      <c r="D59" s="105"/>
      <c r="E59" s="105"/>
      <c r="F59" s="107"/>
      <c r="G59" s="86" t="s">
        <v>31</v>
      </c>
      <c r="H59" s="105"/>
      <c r="I59" s="105"/>
      <c r="J59" s="105"/>
      <c r="K59" s="106"/>
      <c r="L59" s="44"/>
    </row>
    <row r="60" spans="1:12" ht="12.75" customHeight="1">
      <c r="A60" s="20"/>
      <c r="B60" s="111" t="s">
        <v>26</v>
      </c>
      <c r="C60" s="69"/>
      <c r="D60" s="69" t="s">
        <v>15</v>
      </c>
      <c r="E60" s="69" t="s">
        <v>16</v>
      </c>
      <c r="F60" s="72" t="s">
        <v>17</v>
      </c>
      <c r="G60" s="108" t="s">
        <v>26</v>
      </c>
      <c r="H60" s="69"/>
      <c r="I60" s="69" t="s">
        <v>15</v>
      </c>
      <c r="J60" s="69" t="s">
        <v>16</v>
      </c>
      <c r="K60" s="69" t="s">
        <v>17</v>
      </c>
      <c r="L60" s="44"/>
    </row>
    <row r="61" spans="1:12" ht="12.75">
      <c r="A61" s="20"/>
      <c r="B61" s="112"/>
      <c r="C61" s="22"/>
      <c r="D61" s="22"/>
      <c r="E61" s="22"/>
      <c r="F61" s="73"/>
      <c r="G61" s="109"/>
      <c r="H61" s="64"/>
      <c r="I61" s="64"/>
      <c r="J61" s="64"/>
      <c r="K61" s="65"/>
      <c r="L61" s="44"/>
    </row>
    <row r="62" spans="1:12" ht="25.5" customHeight="1">
      <c r="A62" s="20"/>
      <c r="B62" s="113"/>
      <c r="C62" s="66">
        <f>IF(C64&lt;0,G32,"")</f>
      </c>
      <c r="D62" s="66">
        <f>IF(D64&lt;0,G32,"")</f>
      </c>
      <c r="E62" s="66">
        <f>IF(E64&lt;0,G32,"")</f>
      </c>
      <c r="F62" s="74">
        <f>IF(F64&lt;0,G32,"")</f>
      </c>
      <c r="G62" s="110"/>
      <c r="H62" s="66">
        <f>IF(H64&lt;0,G32,"")</f>
      </c>
      <c r="I62" s="66">
        <f>IF(I64&lt;0,G32,"")</f>
        <v>16500</v>
      </c>
      <c r="J62" s="66">
        <f>IF(J64&lt;0,G32,"")</f>
      </c>
      <c r="K62" s="66">
        <f>IF(K64&lt;0,G32,"")</f>
      </c>
      <c r="L62" s="44"/>
    </row>
    <row r="63" spans="1:12" ht="12.75" customHeight="1">
      <c r="A63" s="20"/>
      <c r="B63" s="114" t="s">
        <v>27</v>
      </c>
      <c r="C63" s="2"/>
      <c r="D63" s="2"/>
      <c r="E63" s="2"/>
      <c r="F63" s="70"/>
      <c r="G63" s="116" t="s">
        <v>27</v>
      </c>
      <c r="H63" s="67"/>
      <c r="I63" s="67"/>
      <c r="J63" s="67"/>
      <c r="K63" s="67"/>
      <c r="L63" s="44"/>
    </row>
    <row r="64" spans="1:12" ht="12.75">
      <c r="A64" s="20"/>
      <c r="B64" s="115"/>
      <c r="C64" s="68">
        <f>C52</f>
      </c>
      <c r="D64" s="68">
        <f>D52</f>
      </c>
      <c r="E64" s="68">
        <f>E52</f>
      </c>
      <c r="F64" s="71">
        <f>F52</f>
      </c>
      <c r="G64" s="117"/>
      <c r="H64" s="68">
        <f>H52</f>
      </c>
      <c r="I64" s="68">
        <f>I52</f>
        <v>-6145</v>
      </c>
      <c r="J64" s="68">
        <f>J52</f>
      </c>
      <c r="K64" s="68">
        <f>K52</f>
      </c>
      <c r="L64" s="44"/>
    </row>
    <row r="65" spans="1:12" ht="8.25" customHeight="1">
      <c r="A65" s="20"/>
      <c r="B65" s="19"/>
      <c r="C65" s="2"/>
      <c r="D65" s="2"/>
      <c r="E65" s="2"/>
      <c r="F65" s="2"/>
      <c r="G65" s="45"/>
      <c r="H65" s="2"/>
      <c r="I65" s="2"/>
      <c r="J65" s="2"/>
      <c r="K65" s="2"/>
      <c r="L65" s="44"/>
    </row>
    <row r="66" spans="1:12" ht="12.75" customHeight="1">
      <c r="A66" s="20"/>
      <c r="B66" s="103" t="s">
        <v>29</v>
      </c>
      <c r="C66" s="99">
        <f>IF(C62="","",C52/(C62/12)*-1)</f>
      </c>
      <c r="D66" s="99">
        <f>IF(D62="","",D52/(D62/12)*-1)</f>
      </c>
      <c r="E66" s="99">
        <f>IF(E62="","",E52/(E62/12)*-1)</f>
      </c>
      <c r="F66" s="99">
        <f>IF(F62="","",F52/(F62/12)*-1)</f>
      </c>
      <c r="G66" s="118" t="s">
        <v>29</v>
      </c>
      <c r="H66" s="99">
        <f>IF(H62="","",H52/(H62/12)*-1)</f>
      </c>
      <c r="I66" s="99">
        <f>IF(I62="","",I52/(I62/12)*-1)</f>
        <v>4.469090909090909</v>
      </c>
      <c r="J66" s="99">
        <f>IF(J62="","",J52/(J62/12)*-1)</f>
      </c>
      <c r="K66" s="99">
        <f>IF(K62="","",K52/(K62/12)*-1)</f>
      </c>
      <c r="L66" s="44"/>
    </row>
    <row r="67" spans="1:12" ht="12.75">
      <c r="A67" s="20"/>
      <c r="B67" s="104"/>
      <c r="C67" s="100"/>
      <c r="D67" s="100"/>
      <c r="E67" s="100"/>
      <c r="F67" s="100"/>
      <c r="G67" s="119"/>
      <c r="H67" s="100"/>
      <c r="I67" s="100"/>
      <c r="J67" s="100"/>
      <c r="K67" s="100"/>
      <c r="L67" s="44"/>
    </row>
    <row r="68" spans="2:12" ht="12.75" customHeight="1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44"/>
    </row>
    <row r="69" spans="1:12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44"/>
    </row>
    <row r="70" spans="1:12" ht="12.75">
      <c r="A70" s="20"/>
      <c r="B70" s="97" t="s">
        <v>28</v>
      </c>
      <c r="C70" s="62"/>
      <c r="D70" s="62"/>
      <c r="E70" s="62"/>
      <c r="F70" s="62"/>
      <c r="G70" s="101" t="s">
        <v>28</v>
      </c>
      <c r="H70" s="62"/>
      <c r="I70" s="62"/>
      <c r="J70" s="62"/>
      <c r="K70" s="62"/>
      <c r="L70" s="44"/>
    </row>
    <row r="71" spans="1:12" ht="13.5" thickBot="1">
      <c r="A71" s="20"/>
      <c r="B71" s="98"/>
      <c r="C71" s="63">
        <f>IF(C64&lt;0,C64+C62+C61,"")</f>
      </c>
      <c r="D71" s="63">
        <f>IF(D64&lt;0,D64+D62+D61,"")</f>
      </c>
      <c r="E71" s="63">
        <f>IF(E64&lt;0,E64+E62+E61,"")</f>
      </c>
      <c r="F71" s="63">
        <f>IF(F64&lt;0,F64+F62+F61,"")</f>
      </c>
      <c r="G71" s="102"/>
      <c r="H71" s="63">
        <f>IF(H64&lt;0,H64+H62+H61,"")</f>
      </c>
      <c r="I71" s="63">
        <f>IF(I64&lt;0,I64+I62+I61,"")</f>
        <v>10355</v>
      </c>
      <c r="J71" s="63">
        <f>IF(J64&lt;0,J64+J62+J61,"")</f>
      </c>
      <c r="K71" s="63">
        <f>IF(K64&lt;0,K64+K62+K61,"")</f>
      </c>
      <c r="L71" s="44"/>
    </row>
  </sheetData>
  <sheetProtection selectLockedCells="1" selectUnlockedCells="1"/>
  <mergeCells count="37">
    <mergeCell ref="K66:K67"/>
    <mergeCell ref="G59:K59"/>
    <mergeCell ref="B59:F59"/>
    <mergeCell ref="G60:G62"/>
    <mergeCell ref="B60:B62"/>
    <mergeCell ref="B63:B64"/>
    <mergeCell ref="G63:G64"/>
    <mergeCell ref="G66:G67"/>
    <mergeCell ref="B70:B71"/>
    <mergeCell ref="H66:H67"/>
    <mergeCell ref="I66:I67"/>
    <mergeCell ref="J66:J67"/>
    <mergeCell ref="G70:G71"/>
    <mergeCell ref="B66:B67"/>
    <mergeCell ref="C66:C67"/>
    <mergeCell ref="D66:D67"/>
    <mergeCell ref="E66:E67"/>
    <mergeCell ref="F66:F67"/>
    <mergeCell ref="B38:K38"/>
    <mergeCell ref="C14:H14"/>
    <mergeCell ref="I13:K13"/>
    <mergeCell ref="H41:K41"/>
    <mergeCell ref="J24:K24"/>
    <mergeCell ref="B10:K10"/>
    <mergeCell ref="B11:K11"/>
    <mergeCell ref="B12:K12"/>
    <mergeCell ref="C13:H13"/>
    <mergeCell ref="B57:K57"/>
    <mergeCell ref="C41:F41"/>
    <mergeCell ref="B15:B17"/>
    <mergeCell ref="B40:F40"/>
    <mergeCell ref="G40:K40"/>
    <mergeCell ref="C15:K16"/>
    <mergeCell ref="B25:F25"/>
    <mergeCell ref="G25:K25"/>
    <mergeCell ref="B37:K37"/>
    <mergeCell ref="B56:K56"/>
  </mergeCells>
  <printOptions/>
  <pageMargins left="0.75" right="0.75" top="1" bottom="1" header="0.4921259845" footer="0.492125984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2009-11-25T17:17:26Z</cp:lastPrinted>
  <dcterms:created xsi:type="dcterms:W3CDTF">2009-08-21T11:02:32Z</dcterms:created>
  <dcterms:modified xsi:type="dcterms:W3CDTF">2011-03-07T14:47:24Z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